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.AULA-3\Desktop\"/>
    </mc:Choice>
  </mc:AlternateContent>
  <bookViews>
    <workbookView xWindow="0" yWindow="0" windowWidth="19200" windowHeight="10935" firstSheet="1" activeTab="1"/>
  </bookViews>
  <sheets>
    <sheet name="Hoja1" sheetId="1" state="hidden" r:id="rId1"/>
    <sheet name="BASE DE DATOS" sheetId="3" r:id="rId2"/>
    <sheet name="Hoja4" sheetId="4" r:id="rId3"/>
  </sheets>
  <definedNames>
    <definedName name="_xlnm._FilterDatabase" localSheetId="1" hidden="1">'BASE DE DATOS'!$A$1:$M$12</definedName>
    <definedName name="_xlchart.v1.0" hidden="1">'BASE DE DATOS'!$E$2:$E$12</definedName>
    <definedName name="_xlchart.v1.1" hidden="1">'BASE DE DATOS'!$M$1</definedName>
    <definedName name="_xlchart.v1.10" hidden="1">'BASE DE DATOS'!$M$1</definedName>
    <definedName name="_xlchart.v1.11" hidden="1">'BASE DE DATOS'!$M$2:$M$12</definedName>
    <definedName name="_xlchart.v1.2" hidden="1">'BASE DE DATOS'!$M$2:$M$12</definedName>
    <definedName name="_xlchart.v1.3" hidden="1">'BASE DE DATOS'!$E$2:$E$12</definedName>
    <definedName name="_xlchart.v1.4" hidden="1">'BASE DE DATOS'!$M$1</definedName>
    <definedName name="_xlchart.v1.5" hidden="1">'BASE DE DATOS'!$M$2:$M$12</definedName>
    <definedName name="_xlchart.v1.6" hidden="1">'BASE DE DATOS'!$E$2:$E$12</definedName>
    <definedName name="_xlchart.v1.7" hidden="1">'BASE DE DATOS'!$M$1</definedName>
    <definedName name="_xlchart.v1.8" hidden="1">'BASE DE DATOS'!$M$2:$M$12</definedName>
    <definedName name="_xlchart.v1.9" hidden="1">'BASE DE DATOS'!$E$2:$E$12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4" i="3"/>
  <c r="G5" i="3"/>
  <c r="G9" i="3"/>
  <c r="G7" i="3"/>
  <c r="G10" i="3"/>
  <c r="G2" i="3"/>
  <c r="G3" i="3"/>
  <c r="G12" i="3"/>
  <c r="G8" i="3"/>
  <c r="G6" i="3"/>
  <c r="L11" i="3"/>
  <c r="L4" i="3"/>
  <c r="L5" i="3"/>
  <c r="L9" i="3"/>
  <c r="L7" i="3"/>
  <c r="L10" i="3"/>
  <c r="L2" i="3"/>
  <c r="L3" i="3"/>
  <c r="L12" i="3"/>
  <c r="L8" i="3"/>
  <c r="L6" i="3"/>
  <c r="J11" i="3"/>
  <c r="K11" i="3" s="1"/>
  <c r="J4" i="3"/>
  <c r="K4" i="3" s="1"/>
  <c r="J5" i="3"/>
  <c r="K5" i="3" s="1"/>
  <c r="J9" i="3"/>
  <c r="K9" i="3" s="1"/>
  <c r="J7" i="3"/>
  <c r="K7" i="3" s="1"/>
  <c r="J10" i="3"/>
  <c r="K10" i="3" s="1"/>
  <c r="J2" i="3"/>
  <c r="K2" i="3" s="1"/>
  <c r="J3" i="3"/>
  <c r="K3" i="3" s="1"/>
  <c r="J12" i="3"/>
  <c r="K12" i="3" s="1"/>
  <c r="J8" i="3"/>
  <c r="K8" i="3" s="1"/>
  <c r="J6" i="3"/>
  <c r="K6" i="3" s="1"/>
  <c r="M11" i="3" l="1"/>
  <c r="M12" i="3"/>
  <c r="M7" i="3"/>
  <c r="M6" i="3"/>
  <c r="M2" i="3"/>
  <c r="M5" i="3"/>
  <c r="M8" i="3"/>
  <c r="M10" i="3"/>
  <c r="M4" i="3"/>
  <c r="M3" i="3"/>
  <c r="M9" i="3"/>
</calcChain>
</file>

<file path=xl/sharedStrings.xml><?xml version="1.0" encoding="utf-8"?>
<sst xmlns="http://schemas.openxmlformats.org/spreadsheetml/2006/main" count="95" uniqueCount="69">
  <si>
    <t>DNI</t>
  </si>
  <si>
    <t>APELLIDOS</t>
  </si>
  <si>
    <t>NOMBRE</t>
  </si>
  <si>
    <t>CORREO</t>
  </si>
  <si>
    <t>TELEFÓNO</t>
  </si>
  <si>
    <t>EMPRESA</t>
  </si>
  <si>
    <t>DIRECCIÓN</t>
  </si>
  <si>
    <t>ACEPTA INFORMACIÓN</t>
  </si>
  <si>
    <t>INFORMACIÓN COMPAÑERAS</t>
  </si>
  <si>
    <t>06536155S</t>
  </si>
  <si>
    <t>Felipe</t>
  </si>
  <si>
    <t>Millan Rodrigo</t>
  </si>
  <si>
    <t>Nº EMPLEADO</t>
  </si>
  <si>
    <t>CATEGORÍA</t>
  </si>
  <si>
    <t>ANTIGÜEDAD</t>
  </si>
  <si>
    <t>SALARIO</t>
  </si>
  <si>
    <t>INCREMENTO ANTIGÜEDAD</t>
  </si>
  <si>
    <t>PLUS CATEGORÍA</t>
  </si>
  <si>
    <t>TOTAL</t>
  </si>
  <si>
    <t>22572573M</t>
  </si>
  <si>
    <t>Daniela</t>
  </si>
  <si>
    <t>Garrido Zambrano</t>
  </si>
  <si>
    <t>82594227P</t>
  </si>
  <si>
    <t>Lorenzo</t>
  </si>
  <si>
    <t>Chacon Lin</t>
  </si>
  <si>
    <t>85059801M</t>
  </si>
  <si>
    <t>Rosario</t>
  </si>
  <si>
    <t>Godoy Quintero</t>
  </si>
  <si>
    <t>75355606Q</t>
  </si>
  <si>
    <t>Fatima</t>
  </si>
  <si>
    <t>Alvarez Porras</t>
  </si>
  <si>
    <t>89295063R</t>
  </si>
  <si>
    <t>Muñoz Marcos</t>
  </si>
  <si>
    <t>Dionisio</t>
  </si>
  <si>
    <t>75088459Z</t>
  </si>
  <si>
    <t>Magdalena</t>
  </si>
  <si>
    <t>Arjona Cuenca</t>
  </si>
  <si>
    <t>25928378H</t>
  </si>
  <si>
    <t>Cristina</t>
  </si>
  <si>
    <t>Aguilera Davila</t>
  </si>
  <si>
    <t>39280218J</t>
  </si>
  <si>
    <t>Andreu Peinado</t>
  </si>
  <si>
    <t>Joseph</t>
  </si>
  <si>
    <t>19367665D</t>
  </si>
  <si>
    <t>Esmeralda</t>
  </si>
  <si>
    <t>Toro Roig</t>
  </si>
  <si>
    <t>59135767F</t>
  </si>
  <si>
    <t>Enric</t>
  </si>
  <si>
    <t>Ramos Castaño</t>
  </si>
  <si>
    <t>EMPLEADO</t>
  </si>
  <si>
    <t>ENCARGADO</t>
  </si>
  <si>
    <t>FEDERACIÓN</t>
  </si>
  <si>
    <t>CATEGORIAS</t>
  </si>
  <si>
    <t>FEDERACIONES</t>
  </si>
  <si>
    <t>USMR</t>
  </si>
  <si>
    <t>SERVICIOS</t>
  </si>
  <si>
    <t>HABITAT</t>
  </si>
  <si>
    <t>SANIDAD</t>
  </si>
  <si>
    <t>Millan_Rodrigo</t>
  </si>
  <si>
    <t>Garrido_Zambrano</t>
  </si>
  <si>
    <t>Chacon_Lin</t>
  </si>
  <si>
    <t>Godoy_Quintero</t>
  </si>
  <si>
    <t>Alvarez_Porras</t>
  </si>
  <si>
    <t>Muñoz_Marcos</t>
  </si>
  <si>
    <t>Arjona_Cuenca</t>
  </si>
  <si>
    <t>Aguilera_Davila</t>
  </si>
  <si>
    <t>Andreu_Peinado</t>
  </si>
  <si>
    <t>Toro_Roig</t>
  </si>
  <si>
    <t>Ramos_Castaño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</si>
</sst>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8" tint="0.39994506668294322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rgb="FFB5DAED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rgb="FF7030A0"/>
      </left>
      <right style="mediumDashDotDot">
        <color rgb="FF7030A0"/>
      </right>
      <top style="mediumDashDotDot">
        <color rgb="FF7030A0"/>
      </top>
      <bottom style="mediumDashDotDot">
        <color rgb="FF7030A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DashDotDot">
        <color rgb="FF7030A0"/>
      </right>
      <top style="mediumDashDotDot">
        <color rgb="FF7030A0"/>
      </top>
      <bottom style="mediumDashDotDot">
        <color rgb="FF7030A0"/>
      </bottom>
      <diagonal/>
    </border>
    <border>
      <left style="medium">
        <color rgb="FF7030A0"/>
      </left>
      <right style="mediumDashDotDot">
        <color rgb="FF7030A0"/>
      </right>
      <top style="medium">
        <color rgb="FF7030A0"/>
      </top>
      <bottom style="medium">
        <color rgb="FF7030A0"/>
      </bottom>
      <diagonal/>
    </border>
    <border>
      <left style="mediumDashDotDot">
        <color rgb="FF7030A0"/>
      </left>
      <right style="mediumDashDotDot">
        <color rgb="FF7030A0"/>
      </right>
      <top style="medium">
        <color rgb="FF7030A0"/>
      </top>
      <bottom style="medium">
        <color rgb="FF7030A0"/>
      </bottom>
      <diagonal/>
    </border>
    <border>
      <left style="mediumDashDotDot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" xfId="0" applyNumberFormat="1" applyBorder="1"/>
    <xf numFmtId="49" fontId="0" fillId="0" borderId="1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4" xfId="0" applyNumberFormat="1" applyBorder="1"/>
    <xf numFmtId="49" fontId="0" fillId="0" borderId="8" xfId="0" applyNumberFormat="1" applyBorder="1"/>
    <xf numFmtId="49" fontId="0" fillId="0" borderId="3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49" fontId="0" fillId="0" borderId="3" xfId="0" applyNumberFormat="1" applyBorder="1" applyProtection="1"/>
    <xf numFmtId="0" fontId="0" fillId="0" borderId="12" xfId="0" applyBorder="1"/>
    <xf numFmtId="0" fontId="0" fillId="0" borderId="14" xfId="0" applyBorder="1"/>
    <xf numFmtId="0" fontId="0" fillId="0" borderId="20" xfId="0" applyBorder="1"/>
    <xf numFmtId="0" fontId="0" fillId="0" borderId="0" xfId="0" applyAlignment="1">
      <alignment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 wrapText="1"/>
    </xf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0" fontId="0" fillId="3" borderId="12" xfId="0" applyFill="1" applyBorder="1"/>
    <xf numFmtId="0" fontId="0" fillId="2" borderId="12" xfId="0" applyFill="1" applyBorder="1"/>
    <xf numFmtId="0" fontId="0" fillId="0" borderId="21" xfId="0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13">
    <dxf>
      <font>
        <b/>
        <i val="0"/>
        <color theme="7" tint="-0.24994659260841701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  <border>
        <vertical/>
        <horizontal/>
      </border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  <border>
        <vertical/>
        <horizontal/>
      </border>
    </dxf>
    <dxf>
      <font>
        <b/>
        <i val="0"/>
        <color theme="9" tint="-0.499984740745262"/>
      </font>
      <fill>
        <patternFill>
          <bgColor rgb="FF92D050"/>
        </patternFill>
      </fill>
      <border>
        <vertical/>
        <horizontal/>
      </border>
    </dxf>
    <dxf>
      <font>
        <b/>
        <i val="0"/>
        <color theme="9" tint="-0.499984740745262"/>
      </font>
      <fill>
        <patternFill>
          <bgColor rgb="FF92D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B5D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70" zoomScaleNormal="170" zoomScaleSheetLayoutView="120" workbookViewId="0">
      <selection activeCell="B12" sqref="B12"/>
    </sheetView>
  </sheetViews>
  <sheetFormatPr baseColWidth="10" defaultRowHeight="15" x14ac:dyDescent="0.25"/>
  <cols>
    <col min="8" max="8" width="15.85546875" customWidth="1"/>
    <col min="9" max="9" width="11.42578125" customWidth="1"/>
  </cols>
  <sheetData>
    <row r="1" spans="1:8" ht="15.75" thickBot="1" x14ac:dyDescent="0.3">
      <c r="A1" s="4" t="s">
        <v>8</v>
      </c>
      <c r="B1" s="4"/>
      <c r="C1" s="4"/>
      <c r="D1" s="4"/>
      <c r="E1" s="4"/>
      <c r="F1" s="4"/>
      <c r="G1" s="4"/>
      <c r="H1" s="4"/>
    </row>
    <row r="2" spans="1:8" ht="30.75" thickBot="1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25">
      <c r="A3" s="5"/>
      <c r="B3" s="6"/>
      <c r="C3" s="6"/>
      <c r="D3" s="6"/>
      <c r="E3" s="6"/>
      <c r="F3" s="6"/>
      <c r="G3" s="6"/>
      <c r="H3" s="11"/>
    </row>
    <row r="4" spans="1:8" x14ac:dyDescent="0.25">
      <c r="A4" s="5"/>
      <c r="B4" s="6"/>
      <c r="C4" s="6"/>
      <c r="D4" s="6"/>
      <c r="E4" s="6"/>
      <c r="F4" s="6"/>
      <c r="G4" s="6"/>
      <c r="H4" s="11"/>
    </row>
    <row r="5" spans="1:8" x14ac:dyDescent="0.25">
      <c r="A5" s="5"/>
      <c r="B5" s="6"/>
      <c r="C5" s="6"/>
      <c r="D5" s="6"/>
      <c r="E5" s="6"/>
      <c r="F5" s="6"/>
      <c r="G5" s="6"/>
      <c r="H5" s="13"/>
    </row>
    <row r="6" spans="1:8" ht="15.75" thickBot="1" x14ac:dyDescent="0.3">
      <c r="A6" s="7"/>
      <c r="B6" s="8"/>
      <c r="C6" s="8"/>
      <c r="D6" s="8"/>
      <c r="E6" s="8"/>
      <c r="F6" s="8"/>
      <c r="G6" s="8"/>
      <c r="H6" s="12"/>
    </row>
    <row r="7" spans="1:8" ht="15.75" thickBot="1" x14ac:dyDescent="0.3">
      <c r="A7" s="9"/>
      <c r="B7" s="10"/>
      <c r="C7" s="10"/>
      <c r="D7" s="10"/>
      <c r="E7" s="10"/>
      <c r="F7" s="10"/>
      <c r="G7" s="10"/>
      <c r="H7" s="10"/>
    </row>
  </sheetData>
  <mergeCells count="1">
    <mergeCell ref="A1:H1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H1" zoomScale="190" zoomScaleNormal="190" workbookViewId="0">
      <selection activeCell="M1" activeCellId="1" sqref="E1:E12 M1:M12"/>
    </sheetView>
  </sheetViews>
  <sheetFormatPr baseColWidth="10" defaultRowHeight="15" x14ac:dyDescent="0.25"/>
  <cols>
    <col min="1" max="1" width="11.140625" bestFit="1" customWidth="1"/>
    <col min="2" max="2" width="13.42578125" bestFit="1" customWidth="1"/>
    <col min="3" max="3" width="10.7109375" bestFit="1" customWidth="1"/>
    <col min="4" max="4" width="17" bestFit="1" customWidth="1"/>
    <col min="5" max="5" width="17" customWidth="1"/>
    <col min="6" max="6" width="17" hidden="1" customWidth="1"/>
    <col min="7" max="7" width="30.140625" customWidth="1"/>
    <col min="8" max="8" width="13.42578125" customWidth="1"/>
    <col min="9" max="9" width="15" customWidth="1"/>
    <col min="10" max="10" width="12" customWidth="1"/>
    <col min="11" max="11" width="16.5703125" customWidth="1"/>
    <col min="12" max="12" width="12.5703125" customWidth="1"/>
    <col min="13" max="13" width="11.140625" bestFit="1" customWidth="1"/>
  </cols>
  <sheetData>
    <row r="1" spans="1:13" s="17" customFormat="1" ht="29.25" thickBot="1" x14ac:dyDescent="0.3">
      <c r="A1" s="24" t="s">
        <v>0</v>
      </c>
      <c r="B1" s="24" t="s">
        <v>12</v>
      </c>
      <c r="C1" s="24" t="s">
        <v>2</v>
      </c>
      <c r="D1" s="24" t="s">
        <v>1</v>
      </c>
      <c r="E1" s="24" t="s">
        <v>51</v>
      </c>
      <c r="F1" s="24"/>
      <c r="G1" s="24" t="s">
        <v>3</v>
      </c>
      <c r="H1" s="24" t="s">
        <v>13</v>
      </c>
      <c r="I1" s="24" t="s">
        <v>14</v>
      </c>
      <c r="J1" s="24" t="s">
        <v>15</v>
      </c>
      <c r="K1" s="24" t="s">
        <v>16</v>
      </c>
      <c r="L1" s="24" t="s">
        <v>17</v>
      </c>
      <c r="M1" s="24" t="s">
        <v>18</v>
      </c>
    </row>
    <row r="2" spans="1:13" ht="15.75" thickBot="1" x14ac:dyDescent="0.3">
      <c r="A2" s="18" t="s">
        <v>37</v>
      </c>
      <c r="B2" s="15">
        <v>60546</v>
      </c>
      <c r="C2" s="21" t="s">
        <v>38</v>
      </c>
      <c r="D2" s="21" t="s">
        <v>39</v>
      </c>
      <c r="E2" s="21" t="s">
        <v>57</v>
      </c>
      <c r="F2" s="21" t="s">
        <v>65</v>
      </c>
      <c r="G2" s="21" t="str">
        <f>CONCATENATE(F2,"@",E2,".CCOO.ES")</f>
        <v>Aguilera_Davila@SANIDAD.CCOO.ES</v>
      </c>
      <c r="H2" s="15" t="s">
        <v>49</v>
      </c>
      <c r="I2" s="15">
        <v>7</v>
      </c>
      <c r="J2" s="25">
        <f>IF(H2="EMPLEADO",J$15,J$16)</f>
        <v>2500</v>
      </c>
      <c r="K2" s="25">
        <f>J2+(I2*50)</f>
        <v>2850</v>
      </c>
      <c r="L2" s="26">
        <f>IF(H2="ENCARGADO",200,0)</f>
        <v>0</v>
      </c>
      <c r="M2" s="27">
        <f>SUM(K2:L2)</f>
        <v>2850</v>
      </c>
    </row>
    <row r="3" spans="1:13" ht="15.75" thickBot="1" x14ac:dyDescent="0.3">
      <c r="A3" s="19" t="s">
        <v>40</v>
      </c>
      <c r="B3" s="15">
        <v>46906</v>
      </c>
      <c r="C3" s="22" t="s">
        <v>42</v>
      </c>
      <c r="D3" s="22" t="s">
        <v>41</v>
      </c>
      <c r="E3" s="22" t="s">
        <v>55</v>
      </c>
      <c r="F3" s="22" t="s">
        <v>66</v>
      </c>
      <c r="G3" s="21" t="str">
        <f>CONCATENATE(F3,"@",E3,".CCOO.ES")</f>
        <v>Andreu_Peinado@SERVICIOS.CCOO.ES</v>
      </c>
      <c r="H3" s="14" t="s">
        <v>49</v>
      </c>
      <c r="I3" s="15">
        <v>17</v>
      </c>
      <c r="J3" s="25">
        <f>IF(H3="EMPLEADO",J$15,J$16)</f>
        <v>2500</v>
      </c>
      <c r="K3" s="25">
        <f>J3+(I3*50)</f>
        <v>3350</v>
      </c>
      <c r="L3" s="26">
        <f>IF(H3="ENCARGADO",200,0)</f>
        <v>0</v>
      </c>
      <c r="M3" s="27">
        <f>SUM(K3:L3)</f>
        <v>3350</v>
      </c>
    </row>
    <row r="4" spans="1:13" ht="15.75" thickBot="1" x14ac:dyDescent="0.3">
      <c r="A4" s="19" t="s">
        <v>22</v>
      </c>
      <c r="B4" s="15">
        <v>70871</v>
      </c>
      <c r="C4" s="22" t="s">
        <v>23</v>
      </c>
      <c r="D4" s="22" t="s">
        <v>24</v>
      </c>
      <c r="E4" s="22" t="s">
        <v>56</v>
      </c>
      <c r="F4" s="22" t="s">
        <v>60</v>
      </c>
      <c r="G4" s="21" t="str">
        <f>CONCATENATE(F4,"@",E4,".CCOO.ES")</f>
        <v>Chacon_Lin@HABITAT.CCOO.ES</v>
      </c>
      <c r="H4" s="14" t="s">
        <v>49</v>
      </c>
      <c r="I4" s="15">
        <v>16</v>
      </c>
      <c r="J4" s="25">
        <f>IF(H4="EMPLEADO",J$15,J$16)</f>
        <v>2500</v>
      </c>
      <c r="K4" s="25">
        <f>J4+(I4*50)</f>
        <v>3300</v>
      </c>
      <c r="L4" s="26">
        <f>IF(H4="ENCARGADO",200,0)</f>
        <v>0</v>
      </c>
      <c r="M4" s="27">
        <f>SUM(K4:L4)</f>
        <v>3300</v>
      </c>
    </row>
    <row r="5" spans="1:13" ht="15.75" thickBot="1" x14ac:dyDescent="0.3">
      <c r="A5" s="19" t="s">
        <v>25</v>
      </c>
      <c r="B5" s="15">
        <v>90681</v>
      </c>
      <c r="C5" s="22" t="s">
        <v>26</v>
      </c>
      <c r="D5" s="22" t="s">
        <v>27</v>
      </c>
      <c r="E5" s="22" t="s">
        <v>57</v>
      </c>
      <c r="F5" s="22" t="s">
        <v>61</v>
      </c>
      <c r="G5" s="21" t="str">
        <f>CONCATENATE(F5,"@",E5,".CCOO.ES")</f>
        <v>Godoy_Quintero@SANIDAD.CCOO.ES</v>
      </c>
      <c r="H5" s="14" t="s">
        <v>49</v>
      </c>
      <c r="I5" s="15">
        <v>4</v>
      </c>
      <c r="J5" s="25">
        <f>IF(H5="EMPLEADO",J$15,J$16)</f>
        <v>2500</v>
      </c>
      <c r="K5" s="25">
        <f>J5+(I5*50)</f>
        <v>2700</v>
      </c>
      <c r="L5" s="26">
        <f>IF(H5="ENCARGADO",200,0)</f>
        <v>0</v>
      </c>
      <c r="M5" s="27">
        <f>SUM(K5:L5)</f>
        <v>2700</v>
      </c>
    </row>
    <row r="6" spans="1:13" ht="15.75" thickBot="1" x14ac:dyDescent="0.3">
      <c r="A6" s="19" t="s">
        <v>9</v>
      </c>
      <c r="B6" s="15">
        <v>50050</v>
      </c>
      <c r="C6" s="22" t="s">
        <v>10</v>
      </c>
      <c r="D6" s="22" t="s">
        <v>11</v>
      </c>
      <c r="E6" s="21" t="s">
        <v>54</v>
      </c>
      <c r="F6" s="21" t="s">
        <v>58</v>
      </c>
      <c r="G6" s="21" t="str">
        <f>CONCATENATE(F6,"@",E6,".CCOO.ES")</f>
        <v>Millan_Rodrigo@USMR.CCOO.ES</v>
      </c>
      <c r="H6" s="14" t="s">
        <v>49</v>
      </c>
      <c r="I6" s="15">
        <v>20</v>
      </c>
      <c r="J6" s="25">
        <f>IF(H6="EMPLEADO",J$15,J$16)</f>
        <v>2500</v>
      </c>
      <c r="K6" s="25">
        <f>J6+(I6*50)</f>
        <v>3500</v>
      </c>
      <c r="L6" s="26">
        <f>IF(H6="ENCARGADO",200,0)</f>
        <v>0</v>
      </c>
      <c r="M6" s="27">
        <f>SUM(K6:L6)</f>
        <v>3500</v>
      </c>
    </row>
    <row r="7" spans="1:13" ht="15.75" thickBot="1" x14ac:dyDescent="0.3">
      <c r="A7" s="19" t="s">
        <v>31</v>
      </c>
      <c r="B7" s="15">
        <v>52976</v>
      </c>
      <c r="C7" s="22" t="s">
        <v>33</v>
      </c>
      <c r="D7" s="22" t="s">
        <v>32</v>
      </c>
      <c r="E7" s="22" t="s">
        <v>55</v>
      </c>
      <c r="F7" s="22" t="s">
        <v>63</v>
      </c>
      <c r="G7" s="21" t="str">
        <f>CONCATENATE(F7,"@",E7,".CCOO.ES")</f>
        <v>Muñoz_Marcos@SERVICIOS.CCOO.ES</v>
      </c>
      <c r="H7" s="14" t="s">
        <v>49</v>
      </c>
      <c r="I7" s="15">
        <v>13</v>
      </c>
      <c r="J7" s="25">
        <f>IF(H7="EMPLEADO",J$15,J$16)</f>
        <v>2500</v>
      </c>
      <c r="K7" s="25">
        <f>J7+(I7*50)</f>
        <v>3150</v>
      </c>
      <c r="L7" s="26">
        <f>IF(H7="ENCARGADO",200,0)</f>
        <v>0</v>
      </c>
      <c r="M7" s="27">
        <f>SUM(K7:L7)</f>
        <v>3150</v>
      </c>
    </row>
    <row r="8" spans="1:13" ht="15.75" thickBot="1" x14ac:dyDescent="0.3">
      <c r="A8" s="19" t="s">
        <v>46</v>
      </c>
      <c r="B8" s="15">
        <v>68631</v>
      </c>
      <c r="C8" s="22" t="s">
        <v>47</v>
      </c>
      <c r="D8" s="22" t="s">
        <v>48</v>
      </c>
      <c r="E8" s="22" t="s">
        <v>57</v>
      </c>
      <c r="F8" s="22" t="s">
        <v>68</v>
      </c>
      <c r="G8" s="21" t="str">
        <f>CONCATENATE(F8,"@",E8,".CCOO.ES")</f>
        <v>Ramos_Castaño@SANIDAD.CCOO.ES</v>
      </c>
      <c r="H8" s="14" t="s">
        <v>49</v>
      </c>
      <c r="I8" s="15">
        <v>10</v>
      </c>
      <c r="J8" s="25">
        <f>IF(H8="EMPLEADO",J$15,J$16)</f>
        <v>2500</v>
      </c>
      <c r="K8" s="25">
        <f>J8+(I8*50)</f>
        <v>3000</v>
      </c>
      <c r="L8" s="26">
        <f>IF(H8="ENCARGADO",200,0)</f>
        <v>0</v>
      </c>
      <c r="M8" s="27">
        <f>SUM(K8:L8)</f>
        <v>3000</v>
      </c>
    </row>
    <row r="9" spans="1:13" ht="15.75" thickBot="1" x14ac:dyDescent="0.3">
      <c r="A9" s="19" t="s">
        <v>28</v>
      </c>
      <c r="B9" s="15">
        <v>53317</v>
      </c>
      <c r="C9" s="22" t="s">
        <v>29</v>
      </c>
      <c r="D9" s="22" t="s">
        <v>30</v>
      </c>
      <c r="E9" s="22" t="s">
        <v>54</v>
      </c>
      <c r="F9" s="22" t="s">
        <v>62</v>
      </c>
      <c r="G9" s="21" t="str">
        <f>CONCATENATE(F9,"@",E9,".CCOO.ES")</f>
        <v>Alvarez_Porras@USMR.CCOO.ES</v>
      </c>
      <c r="H9" s="14" t="s">
        <v>50</v>
      </c>
      <c r="I9" s="15">
        <v>2</v>
      </c>
      <c r="J9" s="25">
        <f>IF(H9="EMPLEADO",J$15,J$16)</f>
        <v>2550</v>
      </c>
      <c r="K9" s="25">
        <f>J9+(I9*50)</f>
        <v>2650</v>
      </c>
      <c r="L9" s="26">
        <f>IF(H9="ENCARGADO",200,0)</f>
        <v>200</v>
      </c>
      <c r="M9" s="27">
        <f>SUM(K9:L9)</f>
        <v>2850</v>
      </c>
    </row>
    <row r="10" spans="1:13" ht="15.75" thickBot="1" x14ac:dyDescent="0.3">
      <c r="A10" s="19" t="s">
        <v>34</v>
      </c>
      <c r="B10" s="15">
        <v>51349</v>
      </c>
      <c r="C10" s="22" t="s">
        <v>35</v>
      </c>
      <c r="D10" s="22" t="s">
        <v>36</v>
      </c>
      <c r="E10" s="22" t="s">
        <v>56</v>
      </c>
      <c r="F10" s="22" t="s">
        <v>64</v>
      </c>
      <c r="G10" s="21" t="str">
        <f>CONCATENATE(F10,"@",E10,".CCOO.ES")</f>
        <v>Arjona_Cuenca@HABITAT.CCOO.ES</v>
      </c>
      <c r="H10" s="14" t="s">
        <v>50</v>
      </c>
      <c r="I10" s="15">
        <v>6</v>
      </c>
      <c r="J10" s="25">
        <f>IF(H10="EMPLEADO",J$15,J$16)</f>
        <v>2550</v>
      </c>
      <c r="K10" s="25">
        <f>J10+(I10*50)</f>
        <v>2850</v>
      </c>
      <c r="L10" s="26">
        <f>IF(H10="ENCARGADO",200,0)</f>
        <v>200</v>
      </c>
      <c r="M10" s="27">
        <f>SUM(K10:L10)</f>
        <v>3050</v>
      </c>
    </row>
    <row r="11" spans="1:13" ht="15.75" thickBot="1" x14ac:dyDescent="0.3">
      <c r="A11" s="19" t="s">
        <v>19</v>
      </c>
      <c r="B11" s="15">
        <v>75856</v>
      </c>
      <c r="C11" s="22" t="s">
        <v>20</v>
      </c>
      <c r="D11" s="22" t="s">
        <v>21</v>
      </c>
      <c r="E11" s="22" t="s">
        <v>55</v>
      </c>
      <c r="F11" s="22" t="s">
        <v>59</v>
      </c>
      <c r="G11" s="21" t="str">
        <f>CONCATENATE(F11,"@",E11,".CCOO.ES")</f>
        <v>Garrido_Zambrano@SERVICIOS.CCOO.ES</v>
      </c>
      <c r="H11" s="14" t="s">
        <v>50</v>
      </c>
      <c r="I11" s="15">
        <v>12</v>
      </c>
      <c r="J11" s="25">
        <f>IF(H11="EMPLEADO",J$15,J$16)</f>
        <v>2550</v>
      </c>
      <c r="K11" s="25">
        <f>J11+(I11*50)</f>
        <v>3150</v>
      </c>
      <c r="L11" s="26">
        <f>IF(H11="ENCARGADO",200,0)</f>
        <v>200</v>
      </c>
      <c r="M11" s="27">
        <f>SUM(K11:L11)</f>
        <v>3350</v>
      </c>
    </row>
    <row r="12" spans="1:13" ht="15.75" thickBot="1" x14ac:dyDescent="0.3">
      <c r="A12" s="20" t="s">
        <v>43</v>
      </c>
      <c r="B12" s="15">
        <v>54117</v>
      </c>
      <c r="C12" s="23" t="s">
        <v>44</v>
      </c>
      <c r="D12" s="23" t="s">
        <v>45</v>
      </c>
      <c r="E12" s="22" t="s">
        <v>56</v>
      </c>
      <c r="F12" s="30" t="s">
        <v>67</v>
      </c>
      <c r="G12" s="21" t="str">
        <f>CONCATENATE(F12,"@",E12,".CCOO.ES")</f>
        <v>Toro_Roig@HABITAT.CCOO.ES</v>
      </c>
      <c r="H12" s="16" t="s">
        <v>50</v>
      </c>
      <c r="I12" s="15">
        <v>13</v>
      </c>
      <c r="J12" s="25">
        <f>IF(H12="EMPLEADO",J$15,J$16)</f>
        <v>2550</v>
      </c>
      <c r="K12" s="25">
        <f>J12+(I12*50)</f>
        <v>3200</v>
      </c>
      <c r="L12" s="26">
        <f>IF(H12="ENCARGADO",200,0)</f>
        <v>200</v>
      </c>
      <c r="M12" s="27">
        <f>SUM(K12:L12)</f>
        <v>3400</v>
      </c>
    </row>
    <row r="15" spans="1:13" x14ac:dyDescent="0.25">
      <c r="J15">
        <v>2500</v>
      </c>
    </row>
    <row r="16" spans="1:13" x14ac:dyDescent="0.25">
      <c r="J16">
        <v>2550</v>
      </c>
    </row>
  </sheetData>
  <autoFilter ref="A1:M12">
    <sortState ref="A2:M12">
      <sortCondition ref="H1:H12"/>
    </sortState>
  </autoFilter>
  <conditionalFormatting sqref="I2:I12">
    <cfRule type="cellIs" dxfId="6" priority="3" operator="greaterThan">
      <formula>10</formula>
    </cfRule>
    <cfRule type="cellIs" dxfId="5" priority="2" operator="lessThan">
      <formula>5</formula>
    </cfRule>
    <cfRule type="cellIs" dxfId="4" priority="1" operator="between">
      <formula>5</formula>
      <formula>10</formula>
    </cfRule>
  </conditionalFormatting>
  <dataValidations count="1">
    <dataValidation type="list" allowBlank="1" showInputMessage="1" showErrorMessage="1" sqref="H2:H12">
      <formula1>"EMPLEADO,ENCARGADO"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Hoja4!$C$2:$C$5</xm:f>
          </x14:formula1>
          <xm:sqref>E2:E12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2" sqref="G12"/>
    </sheetView>
  </sheetViews>
  <sheetFormatPr baseColWidth="10" defaultRowHeight="15" x14ac:dyDescent="0.25"/>
  <cols>
    <col min="1" max="1" width="14" customWidth="1"/>
    <col min="3" max="3" width="14.28515625" bestFit="1" customWidth="1"/>
  </cols>
  <sheetData>
    <row r="1" spans="1:3" x14ac:dyDescent="0.25">
      <c r="A1" s="28" t="s">
        <v>52</v>
      </c>
      <c r="C1" s="29" t="s">
        <v>53</v>
      </c>
    </row>
    <row r="2" spans="1:3" x14ac:dyDescent="0.25">
      <c r="A2" s="14" t="s">
        <v>49</v>
      </c>
      <c r="C2" s="14" t="s">
        <v>54</v>
      </c>
    </row>
    <row r="3" spans="1:3" x14ac:dyDescent="0.25">
      <c r="A3" s="14" t="s">
        <v>50</v>
      </c>
      <c r="C3" s="14" t="s">
        <v>55</v>
      </c>
    </row>
    <row r="4" spans="1:3" x14ac:dyDescent="0.25">
      <c r="C4" s="14" t="s">
        <v>56</v>
      </c>
    </row>
    <row r="5" spans="1:3" x14ac:dyDescent="0.25">
      <c r="C5" s="1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BASE DE DATOS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P.AULA-3</dc:creator>
  <cp:lastModifiedBy>P.AULA-3</cp:lastModifiedBy>
  <dcterms:created xsi:type="dcterms:W3CDTF">2026-04-20T07:30:47Z</dcterms:created>
  <dcterms:modified xsi:type="dcterms:W3CDTF">2026-04-20T12:53:48Z</dcterms:modified>
</cp:coreProperties>
</file>